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<sst xmlns="http://schemas.openxmlformats.org/spreadsheetml/2006/main" count="700" uniqueCount="361">
  <si>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</si>
  <si>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</si>
  <si>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</si>
  <si>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</si>
  <si>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</si>
  <si>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</si>
  <si>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</si>
  <si>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</si>
  <si>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</si>
  <si>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</si>
  <si>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</si>
  <si>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</si>
  <si>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</si>
  <si>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</si>
  <si>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</si>
  <si>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</si>
  <si>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</si>
  <si>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</si>
  <si>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</si>
  <si>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</si>
  <si>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</si>
  <si>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</si>
  <si>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</si>
  <si>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</si>
  <si>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</si>
  <si>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</si>
  <si>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</si>
  <si>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</si>
  <si>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</si>
  <si>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</si>
  <si>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</si>
  <si>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</si>
  <si>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</si>
  <si>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</si>
  <si>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</si>
  <si>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</si>
  <si>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</si>
  <si>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</si>
  <si>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</si>
  <si>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</si>
  <si>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</si>
  <si>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</si>
  <si>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</si>
  <si>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</si>
  <si>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</si>
  <si>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</si>
  <si>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</si>
  <si>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</si>
  <si>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</si>
  <si>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</si>
  <si>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</si>
  <si>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</si>
  <si>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</si>
  <si>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</si>
  <si>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</si>
  <si>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</si>
  <si>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</si>
  <si>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</si>
  <si>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</si>
  <si>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</si>
  <si>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</si>
  <si>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</si>
  <si>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</si>
  <si>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</si>
  <si>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</si>
  <si>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</si>
  <si>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</si>
  <si>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</si>
  <si>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</si>
  <si>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</si>
  <si>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</si>
  <si>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</si>
  <si>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</si>
  <si>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</si>
  <si>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</si>
  <si>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</si>
  <si>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</si>
  <si>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</si>
  <si>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</si>
  <si>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</si>
  <si>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</si>
  <si>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</si>
  <si>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</si>
  <si>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</si>
  <si>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</si>
  <si>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</si>
  <si>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</si>
  <si>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</si>
  <si>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</si>
  <si>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</si>
  <si>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</si>
  <si>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</si>
  <si>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</si>
  <si>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</si>
  <si>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</si>
  <si>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</si>
  <si>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</si>
  <si>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</si>
  <si>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</si>
  <si>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</si>
  <si>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</si>
  <si>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</si>
  <si>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</si>
  <si>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</si>
  <si>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</si>
  <si>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</si>
  <si>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</si>
  <si>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</si>
  <si>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</si>
  <si>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</si>
  <si>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</si>
  <si>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</si>
  <si>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</si>
  <si>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</si>
  <si>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</si>
  <si>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</si>
  <si>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</si>
  <si>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</si>
  <si>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</si>
  <si>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</si>
  <si>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</si>
  <si>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</si>
  <si>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</si>
  <si>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</si>
  <si>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</si>
  <si>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</si>
  <si>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</si>
  <si>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</si>
  <si>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</si>
  <si>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</si>
  <si>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</si>
  <si>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</si>
  <si>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</si>
  <si>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</si>
  <si>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</si>
  <si>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</si>
  <si>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</si>
  <si>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</si>
  <si>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</si>
  <si>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</si>
  <si>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</si>
  <si>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</si>
  <si>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</si>
  <si>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</si>
  <si>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</si>
  <si>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</si>
  <si>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</si>
  <si>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</si>
  <si>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</si>
  <si>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</si>
  <si>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</si>
  <si>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</si>
  <si>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</si>
  <si>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</si>
  <si>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</si>
  <si>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</si>
  <si>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</si>
  <si>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</si>
  <si>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</si>
  <si>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</si>
  <si>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</si>
  <si>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</si>
  <si>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</si>
  <si>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</si>
  <si>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</si>
  <si>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</si>
  <si>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</si>
  <si>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</si>
  <si>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</si>
  <si>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</si>
  <si>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</si>
  <si>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</si>
  <si>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</si>
  <si>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</si>
  <si>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</si>
  <si>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</si>
  <si>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</si>
  <si>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</si>
  <si>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</si>
  <si>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</si>
  <si>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</si>
  <si>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</si>
  <si>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</si>
  <si>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</si>
  <si>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</si>
  <si>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</si>
  <si>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</si>
  <si>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</si>
  <si>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</si>
  <si>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</si>
  <si>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</si>
  <si>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</si>
  <si>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</si>
  <si>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</si>
  <si>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</si>
  <si>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</si>
  <si>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</si>
  <si>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</si>
  <si>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</si>
  <si>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</si>
  <si>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</si>
  <si>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</si>
  <si>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</si>
  <si>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</si>
  <si>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</si>
  <si>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</si>
  <si>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</si>
  <si>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</si>
  <si>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</si>
  <si>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</si>
  <si>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</si>
  <si>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</si>
  <si>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</si>
  <si>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</si>
  <si>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</si>
  <si>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</si>
  <si>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</si>
  <si>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</si>
  <si>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</si>
  <si>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</si>
  <si>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</si>
  <si>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</si>
  <si>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</si>
  <si>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</si>
  <si>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</si>
  <si>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</si>
  <si>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</si>
  <si>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</si>
  <si>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</si>
  <si>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</si>
  <si>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</si>
  <si>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</si>
  <si>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</si>
  <si>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</si>
  <si>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</si>
  <si>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</si>
  <si>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</si>
  <si>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</si>
  <si>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</si>
  <si>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</si>
  <si>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</si>
  <si>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</si>
  <si>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</si>
  <si>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</si>
  <si>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</si>
  <si>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</si>
  <si>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</si>
  <si>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</si>
  <si>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</si>
  <si>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</si>
  <si>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</si>
  <si>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</si>
  <si>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</si>
  <si>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</si>
  <si>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</si>
  <si>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</si>
  <si>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</si>
  <si>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</si>
  <si>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</si>
  <si>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</si>
  <si>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</si>
  <si>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</si>
  <si>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</si>
  <si>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</si>
  <si>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</si>
  <si>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</si>
  <si>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</si>
  <si>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</si>
  <si>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</si>
  <si>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</si>
  <si>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</si>
  <si>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</si>
  <si>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</si>
  <si>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</si>
  <si>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</si>
  <si>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</si>
  <si>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</si>
  <si>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</si>
  <si>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</si>
  <si>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</si>
  <si>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</si>
  <si>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</si>
  <si>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</si>
  <si>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</si>
  <si>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</si>
  <si>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</si>
  <si>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</si>
  <si>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</si>
  <si>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</si>
  <si>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</si>
  <si>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</si>
  <si>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</si>
  <si>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</si>
  <si>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</si>
  <si>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</si>
  <si>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</si>
  <si>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</si>
  <si>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</si>
  <si>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</si>
  <si>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</si>
  <si>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</si>
  <si>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</si>
  <si>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</si>
  <si>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</si>
  <si>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</si>
  <si>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</si>
  <si>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</si>
  <si>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</si>
  <si>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</si>
  <si>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</si>
  <si>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</si>
  <si>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</si>
  <si>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</si>
  <si>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</si>
  <si>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</si>
  <si>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</si>
  <si>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</si>
  <si>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</si>
  <si>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</si>
  <si>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</si>
  <si>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</si>
  <si>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</si>
  <si>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</si>
  <si>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</si>
  <si>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</si>
  <si>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</si>
  <si>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</si>
  <si>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</si>
  <si>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</si>
  <si>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</si>
  <si>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</si>
  <si>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</si>
  <si>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</si>
  <si>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</si>
  <si>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</si>
  <si>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</si>
  <si>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</si>
  <si>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</si>
  <si>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</si>
  <si>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</si>
  <si>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</si>
  <si>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</si>
  <si>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</si>
  <si>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</si>
  <si>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</si>
  <si>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</si>
  <si>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</si>
  <si>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</si>
  <si>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</si>
  <si>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</si>
  <si>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</si>
  <si>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</si>
  <si>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</si>
  <si>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</si>
  <si>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</si>
  <si>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</si>
  <si>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</si>
  <si>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</si>
  <si>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</si>
  <si>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"20"  травня  2021 р.</t>
  </si>
  <si>
    <r>
      <t>"</t>
    </r>
    <r>
      <rPr>
        <u val="single"/>
        <sz val="20"/>
        <rFont val="Arial Cyr"/>
        <family val="0"/>
      </rPr>
      <t xml:space="preserve">    19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</si>
</sst>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18.emf" /><Relationship Id="rId4" Type="http://schemas.openxmlformats.org/officeDocument/2006/relationships/image" Target="../media/image23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7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5.emf" /><Relationship Id="rId12" Type="http://schemas.openxmlformats.org/officeDocument/2006/relationships/image" Target="../media/image20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29.emf" /><Relationship Id="rId19" Type="http://schemas.openxmlformats.org/officeDocument/2006/relationships/image" Target="../media/image1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29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91.17405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97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356</v>
      </c>
      <c r="P21" s="66" t="s">
        <v>259</v>
      </c>
      <c r="Q21" s="67" t="s">
        <v>227</v>
      </c>
      <c r="R21" s="66" t="s">
        <v>108</v>
      </c>
      <c r="S21" s="66" t="s">
        <v>11</v>
      </c>
      <c r="T21" s="66"/>
      <c r="U21" s="66"/>
      <c r="V21" s="66"/>
      <c r="W21" s="66" t="s">
        <v>246</v>
      </c>
      <c r="X21" s="66" t="s">
        <v>9</v>
      </c>
      <c r="Y21" s="75"/>
      <c r="Z21" s="67" t="s">
        <v>315</v>
      </c>
      <c r="AA21" s="66" t="s">
        <v>114</v>
      </c>
      <c r="AB21" s="66" t="s">
        <v>217</v>
      </c>
      <c r="AC21" s="66" t="s">
        <v>224</v>
      </c>
      <c r="AD21" s="66" t="s">
        <v>11</v>
      </c>
      <c r="AE21" s="66" t="s">
        <v>98</v>
      </c>
      <c r="AF21" s="66" t="s">
        <v>109</v>
      </c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v>200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25</v>
      </c>
      <c r="AD24" s="40">
        <v>130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v>160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0.15999999999999998</v>
      </c>
      <c r="AJ29" s="174"/>
      <c r="AK29" s="165">
        <f>SUM(G30:AG30)</f>
        <v>4.64</v>
      </c>
      <c r="AL29" s="166"/>
      <c r="AM29" s="158">
        <f>IF(AK29=0,0,AT117)</f>
        <v>63</v>
      </c>
      <c r="AN29" s="160">
        <f>AK29*AM29</f>
        <v>292.32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4.64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0.049999999999999996</v>
      </c>
      <c r="AJ33" s="174"/>
      <c r="AK33" s="165">
        <f>SUM(G34:AG34)</f>
        <v>1.45</v>
      </c>
      <c r="AL33" s="166"/>
      <c r="AM33" s="158">
        <f>IF(AK33=0,0,AV117)</f>
        <v>98.2</v>
      </c>
      <c r="AN33" s="160">
        <f>AK33*AM33</f>
        <v>142.39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  <v>1.45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</v>
      </c>
      <c r="AJ37" s="174"/>
      <c r="AK37" s="165">
        <f>SUM(G38:AG38)</f>
        <v>3.48</v>
      </c>
      <c r="AL37" s="166"/>
      <c r="AM37" s="158">
        <f>IF(AK37=0,0,AX117)</f>
        <v>57.16</v>
      </c>
      <c r="AN37" s="160">
        <f>AK37*AM37</f>
        <v>198.9168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8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v>4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</v>
      </c>
      <c r="AJ41" s="174"/>
      <c r="AK41" s="165">
        <f>SUM(G42:AG42)</f>
        <v>1.4500000000000002</v>
      </c>
      <c r="AL41" s="166"/>
      <c r="AM41" s="158">
        <v>181.81</v>
      </c>
      <c r="AN41" s="160">
        <f>AK41*AM41</f>
        <v>263.6245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0.145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0.232</v>
      </c>
      <c r="P42" s="46">
        <f t="shared" si="27"/>
        <v>0.174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0.203</v>
      </c>
      <c r="AA42" s="47">
        <f t="shared" si="28"/>
      </c>
      <c r="AB42" s="46">
        <f t="shared" si="28"/>
        <v>0.116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3.5</v>
      </c>
      <c r="P47" s="28">
        <v>5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0.0175</v>
      </c>
      <c r="AJ47" s="174"/>
      <c r="AK47" s="165">
        <f>SUM(G48:AG48)</f>
        <v>0.5075000000000001</v>
      </c>
      <c r="AL47" s="166"/>
      <c r="AM47" s="158">
        <f>IF(AK47=0,0,BC117)</f>
        <v>44</v>
      </c>
      <c r="AN47" s="160">
        <f>AK47*AM47</f>
        <v>22.330000000000002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0.1015</v>
      </c>
      <c r="P48" s="46">
        <f t="shared" si="36"/>
        <v>0.145</v>
      </c>
      <c r="Q48" s="47">
        <f t="shared" si="36"/>
        <v>0.058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0.029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0.116</v>
      </c>
      <c r="AB48" s="46">
        <f t="shared" si="37"/>
        <v>0.058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0.28200000000000003</v>
      </c>
      <c r="AJ49" s="174"/>
      <c r="AK49" s="165">
        <f>SUM(G50:AG50)</f>
        <v>8.178</v>
      </c>
      <c r="AL49" s="166"/>
      <c r="AM49" s="158">
        <f>IF(AK49=0,0,BD117)</f>
        <v>18.8</v>
      </c>
      <c r="AN49" s="160">
        <f>AK49*AM49</f>
        <v>153.74640000000002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4.35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0.928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6.032</v>
      </c>
      <c r="AL53" s="166"/>
      <c r="AM53" s="158">
        <f>IF(AK53=0,0,BF117)</f>
        <v>24.53</v>
      </c>
      <c r="AN53" s="160">
        <f>AK53*AM53</f>
        <v>147.96496000000002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0.725</v>
      </c>
      <c r="AL55" s="166"/>
      <c r="AM55" s="158">
        <f>IF(AK55=0,0,BG117)</f>
        <v>63.86</v>
      </c>
      <c r="AN55" s="160">
        <f>AK55*AM55</f>
        <v>46.2985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0.14100000000000001</v>
      </c>
      <c r="AJ57" s="174"/>
      <c r="AK57" s="165">
        <f>SUM(G58:AG58)</f>
        <v>4.089</v>
      </c>
      <c r="AL57" s="166"/>
      <c r="AM57" s="158">
        <v>58.96</v>
      </c>
      <c r="AN57" s="160">
        <f>AK57*AM57</f>
        <v>241.08744000000002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4.089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0.019999999999999997</v>
      </c>
      <c r="AJ59" s="174"/>
      <c r="AK59" s="165">
        <f>SUM(G60:AG60)</f>
        <v>0.58</v>
      </c>
      <c r="AL59" s="166"/>
      <c r="AM59" s="158">
        <v>140.8</v>
      </c>
      <c r="AN59" s="160">
        <f>AK59*AM59</f>
        <v>81.664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1.0999999999999999</v>
      </c>
      <c r="AJ61" s="174"/>
      <c r="AK61" s="169">
        <f>SUM(G62:AG62)</f>
        <v>31.9</v>
      </c>
      <c r="AL61" s="170"/>
      <c r="AM61" s="158">
        <f>IF(AK61=0,0,BJ117)</f>
        <v>2.7</v>
      </c>
      <c r="AN61" s="160">
        <f>AK61*AM61</f>
        <v>86.13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2.9000000000000004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29</v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</v>
      </c>
      <c r="AJ65" s="174"/>
      <c r="AK65" s="165">
        <f>SUM(G66:AG66)</f>
        <v>0</v>
      </c>
      <c r="AL65" s="166"/>
      <c r="AM65" s="158">
        <f>IF(AK65=0,0,BL117)</f>
        <v>0</v>
      </c>
      <c r="AN65" s="160">
        <f>AK65*AM65</f>
        <v>0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14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0.014</v>
      </c>
      <c r="AJ69" s="174"/>
      <c r="AK69" s="165">
        <f>SUM(G70:AG70)</f>
        <v>0.406</v>
      </c>
      <c r="AL69" s="166"/>
      <c r="AM69" s="158">
        <f>IF(AK69=0,0,BN117)</f>
        <v>36.7</v>
      </c>
      <c r="AN69" s="160">
        <f>AK69*AM69</f>
        <v>14.900200000000002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  <v>0.406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v>11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0.011</v>
      </c>
      <c r="AJ71" s="174"/>
      <c r="AK71" s="165">
        <f>SUM(G72:AG72)</f>
        <v>0.319</v>
      </c>
      <c r="AL71" s="166"/>
      <c r="AM71" s="158">
        <f>IF(AK71=0,0,BO117)</f>
        <v>16.1</v>
      </c>
      <c r="AN71" s="160">
        <f>AK71*AM71</f>
        <v>5.1359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0.319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70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0.06999999999999999</v>
      </c>
      <c r="AJ83" s="174"/>
      <c r="AK83" s="165">
        <f>SUM(G84:AG84)</f>
        <v>2.03</v>
      </c>
      <c r="AL83" s="166"/>
      <c r="AM83" s="158">
        <f>IF(AK83=0,0,BR117)</f>
        <v>24.1</v>
      </c>
      <c r="AN83" s="160">
        <f>AK83*AM83</f>
        <v>48.922999999999995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  <v>2.03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0.016</v>
      </c>
      <c r="AJ85" s="174"/>
      <c r="AK85" s="165">
        <f>SUM(G86:AG86)</f>
        <v>0.464</v>
      </c>
      <c r="AL85" s="166"/>
      <c r="AM85" s="158">
        <f>IF(AK85=0,0,BS117)</f>
        <v>17</v>
      </c>
      <c r="AN85" s="160">
        <f>AK85*AM85</f>
        <v>7.888000000000001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  <v>0.464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16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v>2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79">
        <f>VLOOKUP(ужин8,таб,33,FALSE)</f>
        <v>0</v>
      </c>
      <c r="AH97" s="162">
        <v>614002</v>
      </c>
      <c r="AI97" s="173">
        <f>AK97/сред</f>
        <v>0.06999999999999999</v>
      </c>
      <c r="AJ97" s="174"/>
      <c r="AK97" s="165">
        <f>SUM(G98:AG98)</f>
        <v>2.03</v>
      </c>
      <c r="AL97" s="166"/>
      <c r="AM97" s="158">
        <f>IF(AK97=0,0,BW117)</f>
        <v>21</v>
      </c>
      <c r="AN97" s="160">
        <f>AK97*AM97</f>
        <v>42.629999999999995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0.464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0.058</v>
      </c>
      <c r="AB98" s="46">
        <f t="shared" si="109"/>
        <v>0.058</v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0.58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25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0.024999999999999998</v>
      </c>
      <c r="AJ101" s="174"/>
      <c r="AK101" s="165">
        <f>SUM(G102:AG102)</f>
        <v>0.725</v>
      </c>
      <c r="AL101" s="166"/>
      <c r="AM101" s="158">
        <f>IF(AK101=0,0,BY117)</f>
        <v>35</v>
      </c>
      <c r="AN101" s="160">
        <f>AK101*AM101</f>
        <v>25.375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0.725</v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62">
        <v>615027</v>
      </c>
      <c r="AI107" s="173">
        <f>AK107/сред</f>
        <v>0.019999999999999997</v>
      </c>
      <c r="AJ107" s="174"/>
      <c r="AK107" s="165">
        <f>SUM(G108:AG108)</f>
        <v>0.58</v>
      </c>
      <c r="AL107" s="166"/>
      <c r="AM107" s="158">
        <f>IF(AK107=0,0,CB117)</f>
        <v>62</v>
      </c>
      <c r="AN107" s="160">
        <f>AK107*AM107</f>
        <v>35.96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0.58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5.8</v>
      </c>
      <c r="AL111" s="166"/>
      <c r="AM111" s="158">
        <f>IF(AK111=0,0,CD117)</f>
        <v>21.7</v>
      </c>
      <c r="AN111" s="160">
        <f>AK111*AM111</f>
        <v>125.85999999999999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8.7</v>
      </c>
      <c r="AL115" s="166"/>
      <c r="AM115" s="158">
        <f>IF(AK115=0,0,CF117)</f>
        <v>16.8</v>
      </c>
      <c r="AN115" s="160">
        <f>AK115*AM115</f>
        <v>146.16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0.38</v>
      </c>
      <c r="AJ125" s="174"/>
      <c r="AK125" s="165">
        <f>SUM(G126:AG126)</f>
        <v>11.02</v>
      </c>
      <c r="AL125" s="166"/>
      <c r="AM125" s="158">
        <f>IF(AK125=0,0,CG117)</f>
        <v>13.1</v>
      </c>
      <c r="AN125" s="160">
        <f>AK125*AM125</f>
        <v>144.362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4.06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6.96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</v>
      </c>
      <c r="AJ127" s="174"/>
      <c r="AK127" s="165">
        <f>SUM(G128:AG128)</f>
        <v>0</v>
      </c>
      <c r="AL127" s="166"/>
      <c r="AM127" s="158">
        <f>IF(AK127=0,0,CH117)</f>
        <v>0</v>
      </c>
      <c r="AN127" s="16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16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0.0485</v>
      </c>
      <c r="AJ129" s="174"/>
      <c r="AK129" s="165">
        <f>SUM(G130:AG130)</f>
        <v>1.4065</v>
      </c>
      <c r="AL129" s="166"/>
      <c r="AM129" s="158">
        <f>IF(AK129=0,0,CI117)</f>
        <v>5.9</v>
      </c>
      <c r="AN129" s="160">
        <f>AK129*AM129</f>
        <v>8.298350000000001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0.5075</v>
      </c>
      <c r="P130" s="45">
        <f t="shared" si="156"/>
        <v>0.464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0.435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81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0.1325</v>
      </c>
      <c r="AJ131" s="174"/>
      <c r="AK131" s="165">
        <f>SUM(G132:AG132)</f>
        <v>3.8425000000000002</v>
      </c>
      <c r="AL131" s="166"/>
      <c r="AM131" s="158">
        <f>IF(AK131=0,0,CJ117)</f>
        <v>7.8</v>
      </c>
      <c r="AN131" s="160">
        <f>AK131*AM131</f>
        <v>29.971500000000002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  <v>2.349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0.986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0.09999999999999999</v>
      </c>
      <c r="AJ135" s="174"/>
      <c r="AK135" s="165">
        <f>SUM(G136:AG136)</f>
        <v>2.9</v>
      </c>
      <c r="AL135" s="166"/>
      <c r="AM135" s="158">
        <f>IF(AK135=0,0,CL117)</f>
        <v>26.5</v>
      </c>
      <c r="AN135" s="160">
        <f>AK135*AM135</f>
        <v>76.85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2.9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</v>
      </c>
      <c r="AJ137" s="174"/>
      <c r="AK137" s="165">
        <f>SUM(G138:AG138)</f>
        <v>0</v>
      </c>
      <c r="AL137" s="166"/>
      <c r="AM137" s="158">
        <f>IF(AK137=0,0,CO117)</f>
        <v>0</v>
      </c>
      <c r="AN137" s="16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0.001</v>
      </c>
      <c r="AJ141" s="174"/>
      <c r="AK141" s="165">
        <f>SUM(G142:AG142)</f>
        <v>0.029</v>
      </c>
      <c r="AL141" s="166"/>
      <c r="AM141" s="158">
        <f>IF(AK141=0,0,CM117)</f>
        <v>52.8</v>
      </c>
      <c r="AN141" s="160">
        <f>AK141*AM141</f>
        <v>1.5312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0.029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0.09999999999999999</v>
      </c>
      <c r="AJ143" s="174"/>
      <c r="AK143" s="165">
        <f>SUM(G144:AG144)</f>
        <v>2.9</v>
      </c>
      <c r="AL143" s="166"/>
      <c r="AM143" s="158">
        <f>IF(AK143=0,0,DF117)</f>
        <v>26.5</v>
      </c>
      <c r="AN143" s="160">
        <f>AK143*AM143</f>
        <v>76.85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2.9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11.889999999999999</v>
      </c>
      <c r="AL147" s="166"/>
      <c r="AM147" s="158">
        <f>IF(AK147=0,0,CQ117)</f>
        <v>13.8</v>
      </c>
      <c r="AN147" s="160">
        <f>AK147*AM147</f>
        <v>164.082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0.058</v>
      </c>
      <c r="AL157" s="166"/>
      <c r="AM157" s="158">
        <f>IF(AK157=0,0,CV117)</f>
        <v>150</v>
      </c>
      <c r="AN157" s="160">
        <f>AK157*AM157</f>
        <v>8.700000000000001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0.058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0.29</v>
      </c>
      <c r="AL163" s="166"/>
      <c r="AM163" s="158">
        <v>6.33</v>
      </c>
      <c r="AN163" s="160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0.002</v>
      </c>
      <c r="AJ175" s="174"/>
      <c r="AK175" s="165">
        <f>SUM(G176:AG176)</f>
        <v>0.058</v>
      </c>
      <c r="AL175" s="166"/>
      <c r="AM175" s="158">
        <f>IF(AK175=0,0,DI117)</f>
        <v>39</v>
      </c>
      <c r="AN175" s="160">
        <f>AK175*AM175</f>
        <v>2.262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0.058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2644.04745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2021-05-19T05:29:45Z</cp:lastPrinted>
  <dcterms:created xsi:type="dcterms:W3CDTF">1996-10-08T23:32:33Z</dcterms:created>
  <dcterms:modified xsi:type="dcterms:W3CDTF">2021-05-20T05:32:33Z</dcterms:modified>
  <cp:category/>
  <cp:version/>
  <cp:contentType/>
  <cp:contentStatus/>
</cp:coreProperties>
</file>